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ehu-my.sharepoint.com/personal/sepsey_gabor_kre_hu/Documents/Utasitas/2026/"/>
    </mc:Choice>
  </mc:AlternateContent>
  <xr:revisionPtr revIDLastSave="2" documentId="8_{19F9206D-7F0E-48B1-B47C-F7FA0665EF9C}" xr6:coauthVersionLast="47" xr6:coauthVersionMax="47" xr10:uidLastSave="{78B62E62-8A61-4D2D-92AE-7D7238FC6229}"/>
  <bookViews>
    <workbookView xWindow="-120" yWindow="-120" windowWidth="29040" windowHeight="15720" xr2:uid="{484E57B8-3B0C-42B2-8226-8C82FBC0E457}"/>
  </bookViews>
  <sheets>
    <sheet name="Fedezet" sheetId="2" r:id="rId1"/>
    <sheet name="segéd" sheetId="3" r:id="rId2"/>
  </sheets>
  <definedNames>
    <definedName name="_xlnm._FilterDatabase" localSheetId="0" hidden="1">Fedezet!$A$2:$AF$11</definedName>
    <definedName name="_xlnm.Print_Area" localSheetId="0">Fedezet!$A$1:$AF$11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2" l="1"/>
  <c r="Q3" i="2"/>
  <c r="Q8" i="2"/>
  <c r="AB6" i="2"/>
  <c r="AA6" i="2"/>
  <c r="Z6" i="2"/>
  <c r="Y6" i="2"/>
  <c r="U6" i="2"/>
  <c r="Q6" i="2"/>
  <c r="AB5" i="2"/>
  <c r="AA5" i="2"/>
  <c r="Z5" i="2"/>
  <c r="Y5" i="2"/>
  <c r="U5" i="2"/>
  <c r="Q5" i="2"/>
  <c r="AB10" i="2"/>
  <c r="AA10" i="2"/>
  <c r="Z10" i="2"/>
  <c r="Y10" i="2"/>
  <c r="U10" i="2"/>
  <c r="Q10" i="2"/>
  <c r="AC5" i="2" l="1"/>
  <c r="AC6" i="2"/>
  <c r="AC10" i="2"/>
  <c r="AD5" i="2"/>
  <c r="AE5" i="2" s="1"/>
  <c r="AD6" i="2"/>
  <c r="AE6" i="2" s="1"/>
  <c r="AD10" i="2"/>
  <c r="AE10" i="2" s="1"/>
  <c r="AB8" i="2" l="1"/>
  <c r="AA8" i="2"/>
  <c r="Z8" i="2"/>
  <c r="Y8" i="2"/>
  <c r="U8" i="2"/>
  <c r="Q7" i="2"/>
  <c r="Q9" i="2"/>
  <c r="X11" i="2"/>
  <c r="W11" i="2"/>
  <c r="V11" i="2"/>
  <c r="T11" i="2"/>
  <c r="S11" i="2"/>
  <c r="R11" i="2"/>
  <c r="AB9" i="2"/>
  <c r="AA9" i="2"/>
  <c r="Z9" i="2"/>
  <c r="Y9" i="2"/>
  <c r="U9" i="2"/>
  <c r="AB7" i="2"/>
  <c r="AA7" i="2"/>
  <c r="Z7" i="2"/>
  <c r="Y7" i="2"/>
  <c r="U7" i="2"/>
  <c r="AD8" i="2" l="1"/>
  <c r="AE8" i="2" s="1"/>
  <c r="AC9" i="2"/>
  <c r="AC8" i="2"/>
  <c r="AD9" i="2"/>
  <c r="AE9" i="2" s="1"/>
  <c r="AD7" i="2"/>
  <c r="AE7" i="2" s="1"/>
  <c r="AC7" i="2"/>
  <c r="U4" i="2" l="1"/>
  <c r="Y4" i="2"/>
  <c r="Z4" i="2" l="1"/>
  <c r="AA4" i="2"/>
  <c r="AB4" i="2"/>
  <c r="AC4" i="2"/>
  <c r="AD4" i="2" l="1"/>
  <c r="AE4" i="2" l="1"/>
  <c r="U3" i="2"/>
  <c r="U11" i="2" s="1"/>
  <c r="Y3" i="2"/>
  <c r="Y11" i="2" s="1"/>
  <c r="Z3" i="2"/>
  <c r="Z11" i="2" s="1"/>
  <c r="AA3" i="2"/>
  <c r="AA11" i="2" s="1"/>
  <c r="AB3" i="2"/>
  <c r="AB11" i="2" s="1"/>
  <c r="AD3" i="2" l="1"/>
  <c r="AD11" i="2" s="1"/>
  <c r="AC3" i="2"/>
  <c r="AC11" i="2" s="1"/>
  <c r="AE3" i="2" l="1"/>
  <c r="AE11" i="2" s="1"/>
</calcChain>
</file>

<file path=xl/sharedStrings.xml><?xml version="1.0" encoding="utf-8"?>
<sst xmlns="http://schemas.openxmlformats.org/spreadsheetml/2006/main" count="88" uniqueCount="79">
  <si>
    <t>Név</t>
  </si>
  <si>
    <t>Munkakör</t>
  </si>
  <si>
    <t>Kifizetési jogcím</t>
  </si>
  <si>
    <t>Kinek a helyére?</t>
  </si>
  <si>
    <t>Hó</t>
  </si>
  <si>
    <t>Összesen</t>
  </si>
  <si>
    <t xml:space="preserve">T </t>
  </si>
  <si>
    <t xml:space="preserve">NT </t>
  </si>
  <si>
    <t>módosítás</t>
  </si>
  <si>
    <t>új felvétel</t>
  </si>
  <si>
    <r>
      <rPr>
        <b/>
        <sz val="11"/>
        <color theme="1"/>
        <rFont val="Calibri"/>
        <family val="2"/>
        <charset val="238"/>
        <scheme val="minor"/>
      </rPr>
      <t>Terv-szerűség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(tervezett / nem tervezett)</t>
    </r>
  </si>
  <si>
    <r>
      <rPr>
        <b/>
        <sz val="11"/>
        <color theme="1"/>
        <rFont val="Calibri"/>
        <family val="2"/>
        <charset val="238"/>
        <scheme val="minor"/>
      </rPr>
      <t>Változás típusa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(új/mód)</t>
    </r>
  </si>
  <si>
    <t>T (teljes)</t>
  </si>
  <si>
    <t>R (részm.)</t>
  </si>
  <si>
    <t>N (nyugdíjas)</t>
  </si>
  <si>
    <t>C (részm. nyugdíjas)</t>
  </si>
  <si>
    <t>L (lelkész)</t>
  </si>
  <si>
    <r>
      <rPr>
        <b/>
        <sz val="11"/>
        <color theme="1"/>
        <rFont val="Calibri"/>
        <family val="2"/>
        <charset val="238"/>
        <scheme val="minor"/>
      </rPr>
      <t>Foglalkoztatás jellege</t>
    </r>
    <r>
      <rPr>
        <sz val="11"/>
        <color theme="1"/>
        <rFont val="Calibri"/>
        <family val="2"/>
        <charset val="238"/>
        <scheme val="minor"/>
      </rPr>
      <t xml:space="preserve">                               </t>
    </r>
    <r>
      <rPr>
        <sz val="8"/>
        <color theme="1"/>
        <rFont val="Calibri"/>
        <family val="2"/>
        <charset val="238"/>
        <scheme val="minor"/>
      </rPr>
      <t xml:space="preserve">  (T/R/N/C/L/P)</t>
    </r>
  </si>
  <si>
    <t>Változás hatálya (-ig)</t>
  </si>
  <si>
    <t>BTK</t>
  </si>
  <si>
    <t>Jelenlegi adatok (havi)</t>
  </si>
  <si>
    <t>Új adatok (havi)</t>
  </si>
  <si>
    <t>Változás (havi)</t>
  </si>
  <si>
    <t>Óraszám (FKR)</t>
  </si>
  <si>
    <t>Óraszám
(Munkajog)</t>
  </si>
  <si>
    <t>Besorolás</t>
  </si>
  <si>
    <t>Heti kötelező kontaktóra</t>
  </si>
  <si>
    <t>Egyetemi tanár2</t>
  </si>
  <si>
    <t>Egyetemi tanár1</t>
  </si>
  <si>
    <t>Főiskolai tanár2</t>
  </si>
  <si>
    <t>Főiskolai tanár1</t>
  </si>
  <si>
    <t>Egyetemi docens2</t>
  </si>
  <si>
    <t>Egyetemi docens1</t>
  </si>
  <si>
    <t>Főiskolai docens2</t>
  </si>
  <si>
    <t>Főiskolai docens1</t>
  </si>
  <si>
    <t>Egyetemi adjunktus2</t>
  </si>
  <si>
    <t>Egyetemi adjunktus1</t>
  </si>
  <si>
    <t>Főiskolai adjunktus2</t>
  </si>
  <si>
    <t>Főiskolai adjunktus1</t>
  </si>
  <si>
    <t>Mesteroktató2</t>
  </si>
  <si>
    <t>Mesteroktató1</t>
  </si>
  <si>
    <t>Kutatóprofesszor2</t>
  </si>
  <si>
    <t>Kutatóprofesszor1</t>
  </si>
  <si>
    <t>Tudományos főmunkatárs2</t>
  </si>
  <si>
    <t>Tudományos főmunkatárs1</t>
  </si>
  <si>
    <t>Tudományos munkatárs</t>
  </si>
  <si>
    <t>Tudományos segédmunkatárs</t>
  </si>
  <si>
    <t>Nyelvtanár2</t>
  </si>
  <si>
    <t>Nyelvtanár1</t>
  </si>
  <si>
    <t>Művésztanár</t>
  </si>
  <si>
    <t>Gyakorlati tanár</t>
  </si>
  <si>
    <t>Változás (12 havi)</t>
  </si>
  <si>
    <t>Bér 
Ft</t>
  </si>
  <si>
    <t>Egyéb információ</t>
  </si>
  <si>
    <t>Létszám</t>
  </si>
  <si>
    <t>Státusz azonosító</t>
  </si>
  <si>
    <t>ÁJK</t>
  </si>
  <si>
    <t>HTK</t>
  </si>
  <si>
    <t>PK</t>
  </si>
  <si>
    <t>GESZK</t>
  </si>
  <si>
    <t>RH</t>
  </si>
  <si>
    <t>Kérjük, válasszon!</t>
  </si>
  <si>
    <t>alapbér</t>
  </si>
  <si>
    <t>Változás (2026. évi időarányos)</t>
  </si>
  <si>
    <t>KH</t>
  </si>
  <si>
    <t>Változás hatálya</t>
  </si>
  <si>
    <t>Egyetemi tanársegéd</t>
  </si>
  <si>
    <t>Főiskolai tanársegéd</t>
  </si>
  <si>
    <t>Kollégiumi nevelőtanár</t>
  </si>
  <si>
    <t>kilépés</t>
  </si>
  <si>
    <t>pótlék</t>
  </si>
  <si>
    <r>
      <rPr>
        <b/>
        <sz val="11"/>
        <color theme="1"/>
        <rFont val="Calibri"/>
        <family val="2"/>
        <charset val="238"/>
        <scheme val="minor"/>
      </rPr>
      <t>Változás jellege, jogcím, tartalom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</si>
  <si>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Besorolás (Oktatók esetén)</t>
  </si>
  <si>
    <t>Fokozatváltás esetén az új besorolás</t>
  </si>
  <si>
    <t>Szakmai indoklás</t>
  </si>
  <si>
    <r>
      <rPr>
        <b/>
        <sz val="11"/>
        <color theme="1"/>
        <rFont val="Calibri"/>
        <family val="2"/>
        <charset val="238"/>
        <scheme val="minor"/>
      </rPr>
      <t xml:space="preserve">Szervezeti egység kódja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</si>
  <si>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helyettesítési díj</t>
  </si>
  <si>
    <r>
      <t xml:space="preserve">Óraszám
</t>
    </r>
    <r>
      <rPr>
        <b/>
        <sz val="9"/>
        <color theme="1"/>
        <rFont val="Calibri"/>
        <family val="2"/>
        <charset val="238"/>
        <scheme val="minor"/>
      </rPr>
      <t>(Munkajogi :teljes munkaidő 174)</t>
    </r>
  </si>
  <si>
    <t>Terület: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</si>
</sst>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F_t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3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3" fontId="0" fillId="4" borderId="2" xfId="0" applyNumberFormat="1" applyFill="1" applyBorder="1" applyAlignment="1">
      <alignment vertical="center"/>
    </xf>
    <xf numFmtId="0" fontId="10" fillId="0" borderId="0" xfId="0" applyFont="1"/>
    <xf numFmtId="165" fontId="0" fillId="0" borderId="2" xfId="0" applyNumberFormat="1" applyBorder="1" applyAlignment="1">
      <alignment vertical="center"/>
    </xf>
    <xf numFmtId="165" fontId="0" fillId="0" borderId="0" xfId="0" applyNumberFormat="1"/>
    <xf numFmtId="165" fontId="1" fillId="4" borderId="2" xfId="0" applyNumberFormat="1" applyFont="1" applyFill="1" applyBorder="1" applyAlignment="1">
      <alignment horizontal="center" vertical="center" wrapText="1"/>
    </xf>
    <xf numFmtId="165" fontId="0" fillId="4" borderId="2" xfId="0" applyNumberFormat="1" applyFill="1" applyBorder="1" applyAlignment="1">
      <alignment vertical="center"/>
    </xf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0" applyFont="1"/>
    <xf numFmtId="0" fontId="0" fillId="5" borderId="2" xfId="0" applyFill="1" applyBorder="1" applyAlignment="1">
      <alignment vertical="center"/>
    </xf>
    <xf numFmtId="0" fontId="6" fillId="5" borderId="2" xfId="0" applyFont="1" applyFill="1" applyBorder="1" applyAlignment="1">
      <alignment vertical="center" shrinkToFit="1"/>
    </xf>
    <xf numFmtId="1" fontId="6" fillId="5" borderId="2" xfId="0" applyNumberFormat="1" applyFont="1" applyFill="1" applyBorder="1" applyAlignment="1">
      <alignment vertical="center" shrinkToFi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14" fontId="0" fillId="5" borderId="2" xfId="0" applyNumberFormat="1" applyFill="1" applyBorder="1" applyAlignment="1">
      <alignment vertical="center"/>
    </xf>
    <xf numFmtId="14" fontId="4" fillId="5" borderId="2" xfId="0" applyNumberFormat="1" applyFont="1" applyFill="1" applyBorder="1" applyAlignment="1">
      <alignment vertical="center"/>
    </xf>
    <xf numFmtId="2" fontId="0" fillId="0" borderId="0" xfId="0" applyNumberFormat="1"/>
    <xf numFmtId="0" fontId="0" fillId="0" borderId="6" xfId="0" applyBorder="1" applyAlignment="1">
      <alignment vertical="center"/>
    </xf>
    <xf numFmtId="0" fontId="0" fillId="0" borderId="3" xfId="0" applyBorder="1"/>
    <xf numFmtId="0" fontId="1" fillId="4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3" fontId="12" fillId="4" borderId="2" xfId="0" applyNumberFormat="1" applyFont="1" applyFill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0" fillId="0" borderId="10" xfId="0" applyBorder="1"/>
    <xf numFmtId="0" fontId="8" fillId="0" borderId="11" xfId="0" applyFont="1" applyBorder="1"/>
    <xf numFmtId="0" fontId="1" fillId="0" borderId="11" xfId="0" applyFont="1" applyBorder="1"/>
    <xf numFmtId="0" fontId="11" fillId="0" borderId="11" xfId="0" applyFont="1" applyBorder="1"/>
    <xf numFmtId="0" fontId="1" fillId="0" borderId="11" xfId="0" applyFont="1" applyBorder="1" applyAlignment="1">
      <alignment wrapText="1"/>
    </xf>
    <xf numFmtId="3" fontId="1" fillId="0" borderId="11" xfId="0" applyNumberFormat="1" applyFont="1" applyBorder="1" applyAlignment="1">
      <alignment vertical="center"/>
    </xf>
    <xf numFmtId="165" fontId="1" fillId="0" borderId="11" xfId="0" applyNumberFormat="1" applyFont="1" applyBorder="1" applyAlignment="1">
      <alignment vertical="center"/>
    </xf>
    <xf numFmtId="4" fontId="1" fillId="4" borderId="11" xfId="0" applyNumberFormat="1" applyFont="1" applyFill="1" applyBorder="1" applyAlignment="1">
      <alignment vertical="center"/>
    </xf>
    <xf numFmtId="3" fontId="1" fillId="4" borderId="11" xfId="0" applyNumberFormat="1" applyFont="1" applyFill="1" applyBorder="1" applyAlignment="1">
      <alignment vertical="center"/>
    </xf>
    <xf numFmtId="165" fontId="1" fillId="4" borderId="11" xfId="0" applyNumberFormat="1" applyFont="1" applyFill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3" fontId="4" fillId="0" borderId="0" xfId="0" applyNumberFormat="1" applyFont="1"/>
    <xf numFmtId="165" fontId="4" fillId="0" borderId="0" xfId="0" applyNumberFormat="1" applyFont="1"/>
    <xf numFmtId="4" fontId="4" fillId="0" borderId="0" xfId="0" applyNumberFormat="1" applyFont="1"/>
    <xf numFmtId="0" fontId="0" fillId="0" borderId="2" xfId="0" applyBorder="1" applyAlignment="1">
      <alignment vertical="center"/>
    </xf>
    <xf numFmtId="0" fontId="0" fillId="0" borderId="15" xfId="0" applyBorder="1"/>
    <xf numFmtId="0" fontId="10" fillId="0" borderId="15" xfId="0" applyFont="1" applyBorder="1"/>
    <xf numFmtId="0" fontId="0" fillId="0" borderId="15" xfId="0" applyBorder="1" applyAlignment="1">
      <alignment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</cellXfs>
  <cellStyles count="3">
    <cellStyle name="Normál" xfId="0" builtinId="0"/>
    <cellStyle name="Normál 2" xfId="2" xr:uid="{1BAC4D18-6BEC-4C1B-82A8-08366B21408C}"/>
    <cellStyle name="Normál 4" xfId="1" xr:uid="{E5B45C77-06FA-4257-8095-54C5D16DA4B4}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2E04-A224-4F28-A372-C10B83F96FF2}">
  <sheetPr>
    <tabColor rgb="FF0070C0"/>
    <pageSetUpPr fitToPage="1"/>
  </sheetPr>
  <dimension ref="A1:AF19"/>
  <sheetViews>
    <sheetView tabSelected="1" zoomScale="85" zoomScaleNormal="85" workbookViewId="0">
      <pane xSplit="6" ySplit="2" topLeftCell="O3" activePane="bottomRight" state="frozen"/>
      <selection pane="topRight" activeCell="F1" sqref="F1"/>
      <selection pane="bottomLeft" activeCell="A3" sqref="A3"/>
      <selection pane="bottomRight" activeCell="H3" sqref="H3"/>
    </sheetView>
  </sheetViews>
  <sheetFormatPr defaultRowHeight="15" outlineLevelCol="1" x14ac:dyDescent="0.25"/>
  <cols>
    <col min="1" max="1" width="5.140625" customWidth="1"/>
    <col min="2" max="2" width="15" customWidth="1"/>
    <col min="3" max="3" width="11.140625" customWidth="1"/>
    <col min="4" max="5" width="17.5703125" customWidth="1"/>
    <col min="6" max="6" width="15.85546875" customWidth="1"/>
    <col min="7" max="7" width="11.7109375" customWidth="1"/>
    <col min="8" max="8" width="13.7109375" customWidth="1"/>
    <col min="9" max="9" width="13.140625" style="8" customWidth="1"/>
    <col min="10" max="10" width="25.7109375" style="13" customWidth="1"/>
    <col min="11" max="11" width="11.7109375" bestFit="1" customWidth="1"/>
    <col min="12" max="12" width="14.5703125" customWidth="1"/>
    <col min="13" max="13" width="14.85546875" customWidth="1"/>
    <col min="14" max="14" width="16.28515625" customWidth="1"/>
    <col min="15" max="15" width="15.140625" customWidth="1"/>
    <col min="16" max="16" width="13.42578125" customWidth="1"/>
    <col min="17" max="17" width="12.42578125" customWidth="1"/>
    <col min="18" max="18" width="13.5703125" customWidth="1"/>
    <col min="19" max="19" width="11.140625" customWidth="1"/>
    <col min="20" max="20" width="8.7109375" style="10" customWidth="1"/>
    <col min="21" max="21" width="8.7109375" customWidth="1" outlineLevel="1"/>
    <col min="22" max="22" width="10.140625" customWidth="1"/>
    <col min="23" max="23" width="10.42578125" customWidth="1"/>
    <col min="24" max="24" width="8.7109375" style="10" customWidth="1"/>
    <col min="25" max="25" width="8.7109375" style="3" customWidth="1" outlineLevel="1"/>
    <col min="26" max="26" width="10.42578125" customWidth="1"/>
    <col min="27" max="27" width="11.28515625" customWidth="1"/>
    <col min="28" max="28" width="10.42578125" style="10" customWidth="1"/>
    <col min="29" max="29" width="10.140625" style="3" customWidth="1" outlineLevel="1"/>
    <col min="30" max="30" width="11.42578125" customWidth="1"/>
    <col min="31" max="31" width="12.140625" customWidth="1"/>
    <col min="32" max="32" width="38.28515625" style="8" customWidth="1"/>
  </cols>
  <sheetData>
    <row r="1" spans="1:32" ht="45" customHeight="1" x14ac:dyDescent="0.25">
      <c r="A1" s="29"/>
      <c r="B1" s="49" t="s">
        <v>78</v>
      </c>
      <c r="C1" s="50"/>
      <c r="D1" s="55"/>
      <c r="E1" s="55"/>
      <c r="F1" s="55"/>
      <c r="G1" s="55"/>
      <c r="H1" s="55"/>
      <c r="I1" s="56"/>
      <c r="J1" s="57"/>
      <c r="K1" s="55"/>
      <c r="L1" s="55"/>
      <c r="M1" s="55"/>
      <c r="N1" s="55"/>
      <c r="O1" s="55"/>
      <c r="P1" s="55"/>
      <c r="Q1" s="55"/>
      <c r="R1" s="60" t="s">
        <v>20</v>
      </c>
      <c r="S1" s="61"/>
      <c r="T1" s="61"/>
      <c r="U1" s="62"/>
      <c r="V1" s="60" t="s">
        <v>21</v>
      </c>
      <c r="W1" s="61"/>
      <c r="X1" s="61"/>
      <c r="Y1" s="62"/>
      <c r="Z1" s="63" t="s">
        <v>22</v>
      </c>
      <c r="AA1" s="63"/>
      <c r="AB1" s="63"/>
      <c r="AC1" s="63"/>
      <c r="AD1" s="30" t="s">
        <v>63</v>
      </c>
      <c r="AE1" s="30" t="s">
        <v>51</v>
      </c>
      <c r="AF1" s="58" t="s">
        <v>53</v>
      </c>
    </row>
    <row r="2" spans="1:32" s="2" customFormat="1" ht="63" x14ac:dyDescent="0.25">
      <c r="A2" s="31"/>
      <c r="B2" s="32" t="s">
        <v>55</v>
      </c>
      <c r="C2" s="32" t="s">
        <v>0</v>
      </c>
      <c r="D2" s="32" t="s">
        <v>1</v>
      </c>
      <c r="E2" s="32" t="s">
        <v>72</v>
      </c>
      <c r="F2" s="33" t="s">
        <v>10</v>
      </c>
      <c r="G2" s="33" t="s">
        <v>11</v>
      </c>
      <c r="H2" s="34" t="s">
        <v>75</v>
      </c>
      <c r="I2" s="34" t="s">
        <v>2</v>
      </c>
      <c r="J2" s="33" t="s">
        <v>71</v>
      </c>
      <c r="K2" s="33" t="s">
        <v>17</v>
      </c>
      <c r="L2" s="32" t="s">
        <v>73</v>
      </c>
      <c r="M2" s="32" t="s">
        <v>3</v>
      </c>
      <c r="N2" s="32" t="s">
        <v>74</v>
      </c>
      <c r="O2" s="32" t="s">
        <v>65</v>
      </c>
      <c r="P2" s="32" t="s">
        <v>18</v>
      </c>
      <c r="Q2" s="35" t="s">
        <v>4</v>
      </c>
      <c r="R2" s="32" t="s">
        <v>52</v>
      </c>
      <c r="S2" s="32" t="s">
        <v>77</v>
      </c>
      <c r="T2" s="32" t="s">
        <v>23</v>
      </c>
      <c r="U2" s="35" t="s">
        <v>54</v>
      </c>
      <c r="V2" s="32" t="s">
        <v>52</v>
      </c>
      <c r="W2" s="32" t="s">
        <v>77</v>
      </c>
      <c r="X2" s="32" t="s">
        <v>23</v>
      </c>
      <c r="Y2" s="35" t="s">
        <v>54</v>
      </c>
      <c r="Z2" s="4" t="s">
        <v>52</v>
      </c>
      <c r="AA2" s="4" t="s">
        <v>24</v>
      </c>
      <c r="AB2" s="11" t="s">
        <v>23</v>
      </c>
      <c r="AC2" s="35" t="s">
        <v>54</v>
      </c>
      <c r="AD2" s="4" t="s">
        <v>52</v>
      </c>
      <c r="AE2" s="4" t="s">
        <v>52</v>
      </c>
      <c r="AF2" s="59"/>
    </row>
    <row r="3" spans="1:32" s="1" customFormat="1" ht="44.45" customHeight="1" x14ac:dyDescent="0.25">
      <c r="A3" s="28"/>
      <c r="B3" s="54"/>
      <c r="C3" s="17"/>
      <c r="D3" s="18"/>
      <c r="E3" s="18"/>
      <c r="F3" s="19"/>
      <c r="G3" s="19"/>
      <c r="H3" s="20"/>
      <c r="I3" s="21"/>
      <c r="J3" s="22"/>
      <c r="K3" s="23"/>
      <c r="L3" s="18"/>
      <c r="M3" s="24"/>
      <c r="N3" s="16"/>
      <c r="O3" s="25"/>
      <c r="P3" s="26"/>
      <c r="Q3" s="6" t="str">
        <f t="shared" ref="Q3:Q6" si="0">IF(AND(ISBLANK(O3),ISBLANK(P3)),"",IF(ISBLANK(P3),IF(O3&lt;DATE(2026,1,1),12,(DATEDIF(O3,DATE(YEAR(O3),12,31),"ym")+1)),IF(AND(O3&lt;DATE(2026,1,1),P3&gt;DATE(2026,12,31)),12,IF(O3&lt;DATE(2026,1,1),DATEDIF(DATE(2026,1,1),P3,"ym")+1,IF(P3&gt;DATE(2026,12,31),DATEDIF(O3,DATE(2026,12,31),"ym")+1,DATEDIF(O3,P3,"ym")+1)))))</f>
        <v/>
      </c>
      <c r="R3" s="5"/>
      <c r="S3" s="5"/>
      <c r="T3" s="9"/>
      <c r="U3" s="6">
        <f t="shared" ref="U3:U4" si="1">+S3/174</f>
        <v>0</v>
      </c>
      <c r="V3" s="5"/>
      <c r="W3" s="5"/>
      <c r="X3" s="9"/>
      <c r="Y3" s="6">
        <f t="shared" ref="Y3:Y4" si="2">+W3/174</f>
        <v>0</v>
      </c>
      <c r="Z3" s="7">
        <f t="shared" ref="Z3" si="3">+V3-R3</f>
        <v>0</v>
      </c>
      <c r="AA3" s="7">
        <f t="shared" ref="AA3" si="4">+W3-S3</f>
        <v>0</v>
      </c>
      <c r="AB3" s="12">
        <f t="shared" ref="AB3" si="5">+X3-T3</f>
        <v>0</v>
      </c>
      <c r="AC3" s="6">
        <f t="shared" ref="AC3" si="6">+Y3-U3</f>
        <v>0</v>
      </c>
      <c r="AD3" s="36">
        <f t="shared" ref="AD3" si="7">+IFERROR(Q3*Z3,0)</f>
        <v>0</v>
      </c>
      <c r="AE3" s="7">
        <f t="shared" ref="AE3" si="8">IFERROR(IF(Q3&lt;12,AD3/Q3*12,AD3),0)</f>
        <v>0</v>
      </c>
      <c r="AF3" s="37"/>
    </row>
    <row r="4" spans="1:32" s="1" customFormat="1" ht="15.75" x14ac:dyDescent="0.25">
      <c r="A4" s="28"/>
      <c r="B4" s="54"/>
      <c r="C4" s="17"/>
      <c r="D4" s="18"/>
      <c r="E4" s="18"/>
      <c r="F4" s="19"/>
      <c r="G4" s="19"/>
      <c r="H4" s="20"/>
      <c r="I4" s="21"/>
      <c r="J4" s="22"/>
      <c r="K4" s="23"/>
      <c r="L4" s="18"/>
      <c r="M4" s="24"/>
      <c r="N4" s="16"/>
      <c r="O4" s="25"/>
      <c r="P4" s="26"/>
      <c r="Q4" s="6" t="str">
        <f t="shared" si="0"/>
        <v/>
      </c>
      <c r="R4" s="5"/>
      <c r="S4" s="5"/>
      <c r="T4" s="9"/>
      <c r="U4" s="6">
        <f t="shared" si="1"/>
        <v>0</v>
      </c>
      <c r="V4" s="5"/>
      <c r="W4" s="5"/>
      <c r="X4" s="9"/>
      <c r="Y4" s="6">
        <f t="shared" si="2"/>
        <v>0</v>
      </c>
      <c r="Z4" s="7">
        <f>+V4-R4</f>
        <v>0</v>
      </c>
      <c r="AA4" s="7">
        <f t="shared" ref="AA4:AA5" si="9">+W4-S4</f>
        <v>0</v>
      </c>
      <c r="AB4" s="12">
        <f t="shared" ref="AB4:AB5" si="10">+X4-T4</f>
        <v>0</v>
      </c>
      <c r="AC4" s="6">
        <f t="shared" ref="AC4:AC5" si="11">+Y4-U4</f>
        <v>0</v>
      </c>
      <c r="AD4" s="36">
        <f t="shared" ref="AD4:AD5" si="12">+IFERROR(Q4*Z4,0)</f>
        <v>0</v>
      </c>
      <c r="AE4" s="7">
        <f t="shared" ref="AE4:AE5" si="13">IFERROR(IF(Q4&lt;12,AD4/Q4*12,AD4),0)</f>
        <v>0</v>
      </c>
      <c r="AF4" s="37"/>
    </row>
    <row r="5" spans="1:32" s="1" customFormat="1" ht="44.45" customHeight="1" x14ac:dyDescent="0.25">
      <c r="A5" s="28"/>
      <c r="B5" s="54"/>
      <c r="C5" s="17"/>
      <c r="D5" s="18"/>
      <c r="E5" s="18"/>
      <c r="F5" s="19"/>
      <c r="G5" s="19"/>
      <c r="H5" s="20"/>
      <c r="I5" s="21"/>
      <c r="J5" s="22"/>
      <c r="K5" s="23"/>
      <c r="L5" s="18"/>
      <c r="M5" s="24"/>
      <c r="N5" s="16"/>
      <c r="O5" s="25"/>
      <c r="P5" s="26"/>
      <c r="Q5" s="6" t="str">
        <f t="shared" si="0"/>
        <v/>
      </c>
      <c r="R5" s="5"/>
      <c r="S5" s="5"/>
      <c r="T5" s="9"/>
      <c r="U5" s="6">
        <f t="shared" ref="U5:U6" si="14">+S5/174</f>
        <v>0</v>
      </c>
      <c r="V5" s="5"/>
      <c r="W5" s="5"/>
      <c r="X5" s="9"/>
      <c r="Y5" s="6">
        <f t="shared" ref="Y5:Y6" si="15">+W5/174</f>
        <v>0</v>
      </c>
      <c r="Z5" s="7">
        <f t="shared" ref="Z5" si="16">+V5-R5</f>
        <v>0</v>
      </c>
      <c r="AA5" s="7">
        <f t="shared" si="9"/>
        <v>0</v>
      </c>
      <c r="AB5" s="12">
        <f t="shared" si="10"/>
        <v>0</v>
      </c>
      <c r="AC5" s="6">
        <f t="shared" si="11"/>
        <v>0</v>
      </c>
      <c r="AD5" s="36">
        <f t="shared" si="12"/>
        <v>0</v>
      </c>
      <c r="AE5" s="7">
        <f t="shared" si="13"/>
        <v>0</v>
      </c>
      <c r="AF5" s="37"/>
    </row>
    <row r="6" spans="1:32" s="1" customFormat="1" ht="15.75" x14ac:dyDescent="0.25">
      <c r="A6" s="28"/>
      <c r="B6" s="54"/>
      <c r="C6" s="17"/>
      <c r="D6" s="18"/>
      <c r="E6" s="18"/>
      <c r="F6" s="19"/>
      <c r="G6" s="19"/>
      <c r="H6" s="20"/>
      <c r="I6" s="21"/>
      <c r="J6" s="22"/>
      <c r="K6" s="23"/>
      <c r="L6" s="18"/>
      <c r="M6" s="24"/>
      <c r="N6" s="16"/>
      <c r="O6" s="25"/>
      <c r="P6" s="26"/>
      <c r="Q6" s="6" t="str">
        <f t="shared" si="0"/>
        <v/>
      </c>
      <c r="R6" s="5"/>
      <c r="S6" s="5"/>
      <c r="T6" s="9"/>
      <c r="U6" s="6">
        <f t="shared" si="14"/>
        <v>0</v>
      </c>
      <c r="V6" s="5"/>
      <c r="W6" s="5"/>
      <c r="X6" s="9"/>
      <c r="Y6" s="6">
        <f t="shared" si="15"/>
        <v>0</v>
      </c>
      <c r="Z6" s="7">
        <f>+V6-R6</f>
        <v>0</v>
      </c>
      <c r="AA6" s="7">
        <f t="shared" ref="AA6" si="17">+W6-S6</f>
        <v>0</v>
      </c>
      <c r="AB6" s="12">
        <f t="shared" ref="AB6" si="18">+X6-T6</f>
        <v>0</v>
      </c>
      <c r="AC6" s="6">
        <f t="shared" ref="AC6" si="19">+Y6-U6</f>
        <v>0</v>
      </c>
      <c r="AD6" s="36">
        <f t="shared" ref="AD6" si="20">+IFERROR(Q6*Z6,0)</f>
        <v>0</v>
      </c>
      <c r="AE6" s="7">
        <f t="shared" ref="AE6:AE8" si="21">IFERROR(IF(Q6&lt;12,AD6/Q6*12,AD6),0)</f>
        <v>0</v>
      </c>
      <c r="AF6" s="37"/>
    </row>
    <row r="7" spans="1:32" s="1" customFormat="1" ht="15.75" x14ac:dyDescent="0.25">
      <c r="A7" s="28"/>
      <c r="B7" s="54"/>
      <c r="C7" s="17"/>
      <c r="D7" s="18"/>
      <c r="E7" s="18"/>
      <c r="F7" s="19"/>
      <c r="G7" s="19"/>
      <c r="H7" s="20"/>
      <c r="I7" s="21"/>
      <c r="J7" s="22"/>
      <c r="K7" s="23"/>
      <c r="L7" s="18"/>
      <c r="M7" s="24"/>
      <c r="N7" s="16"/>
      <c r="O7" s="25"/>
      <c r="P7" s="26"/>
      <c r="Q7" s="6" t="str">
        <f t="shared" ref="Q7:Q9" si="22">IF(AND(ISBLANK(O7),ISBLANK(P7)),"",IF(ISBLANK(P7),IF(O7&lt;DATE(2026,1,1),12,(DATEDIF(O7,DATE(YEAR(O7),12,31),"ym")+1)),IF(AND(O7&lt;DATE(2026,1,1),P7&gt;DATE(2026,12,31)),12,IF(O7&lt;DATE(2026,1,1),DATEDIF(DATE(2026,1,1),P7,"ym")+1,IF(P7&gt;DATE(2026,12,31),DATEDIF(O7,DATE(2026,12,31),"ym")+1,DATEDIF(O7,P7,"ym")+1)))))</f>
        <v/>
      </c>
      <c r="R7" s="5"/>
      <c r="S7" s="5"/>
      <c r="T7" s="9"/>
      <c r="U7" s="6">
        <f t="shared" ref="U7:U9" si="23">+S7/174</f>
        <v>0</v>
      </c>
      <c r="V7" s="5"/>
      <c r="W7" s="5"/>
      <c r="X7" s="9"/>
      <c r="Y7" s="6">
        <f t="shared" ref="Y7:Y9" si="24">+W7/174</f>
        <v>0</v>
      </c>
      <c r="Z7" s="7">
        <f t="shared" ref="Z7:Z9" si="25">+V7-R7</f>
        <v>0</v>
      </c>
      <c r="AA7" s="7">
        <f t="shared" ref="AA7:AA9" si="26">+W7-S7</f>
        <v>0</v>
      </c>
      <c r="AB7" s="12">
        <f t="shared" ref="AB7:AB9" si="27">+X7-T7</f>
        <v>0</v>
      </c>
      <c r="AC7" s="6">
        <f t="shared" ref="AC7:AC9" si="28">+Y7-U7</f>
        <v>0</v>
      </c>
      <c r="AD7" s="36">
        <f t="shared" ref="AD7:AD9" si="29">+IFERROR(Q7*Z7,0)</f>
        <v>0</v>
      </c>
      <c r="AE7" s="7">
        <f t="shared" si="21"/>
        <v>0</v>
      </c>
      <c r="AF7" s="37"/>
    </row>
    <row r="8" spans="1:32" s="1" customFormat="1" ht="15.75" x14ac:dyDescent="0.25">
      <c r="A8" s="28"/>
      <c r="B8" s="54"/>
      <c r="C8" s="17"/>
      <c r="D8" s="18"/>
      <c r="E8" s="18"/>
      <c r="F8" s="19"/>
      <c r="G8" s="19"/>
      <c r="H8" s="20"/>
      <c r="I8" s="21"/>
      <c r="J8" s="22"/>
      <c r="K8" s="23"/>
      <c r="L8" s="18"/>
      <c r="M8" s="24"/>
      <c r="N8" s="16"/>
      <c r="O8" s="25"/>
      <c r="P8" s="26"/>
      <c r="Q8" s="6" t="str">
        <f t="shared" si="22"/>
        <v/>
      </c>
      <c r="R8" s="5"/>
      <c r="S8" s="5"/>
      <c r="T8" s="9"/>
      <c r="U8" s="6">
        <f t="shared" ref="U8" si="30">+S8/174</f>
        <v>0</v>
      </c>
      <c r="V8" s="5"/>
      <c r="W8" s="5"/>
      <c r="X8" s="9"/>
      <c r="Y8" s="6">
        <f t="shared" ref="Y8" si="31">+W8/174</f>
        <v>0</v>
      </c>
      <c r="Z8" s="7">
        <f t="shared" ref="Z8" si="32">+V8-R8</f>
        <v>0</v>
      </c>
      <c r="AA8" s="7">
        <f t="shared" ref="AA8" si="33">+W8-S8</f>
        <v>0</v>
      </c>
      <c r="AB8" s="12">
        <f t="shared" ref="AB8" si="34">+X8-T8</f>
        <v>0</v>
      </c>
      <c r="AC8" s="6">
        <f t="shared" ref="AC8" si="35">+Y8-U8</f>
        <v>0</v>
      </c>
      <c r="AD8" s="36">
        <f t="shared" ref="AD8" si="36">+IFERROR(Q8*Z8,0)</f>
        <v>0</v>
      </c>
      <c r="AE8" s="7">
        <f t="shared" si="21"/>
        <v>0</v>
      </c>
      <c r="AF8" s="37"/>
    </row>
    <row r="9" spans="1:32" s="1" customFormat="1" ht="44.45" customHeight="1" x14ac:dyDescent="0.25">
      <c r="A9" s="28"/>
      <c r="B9" s="54"/>
      <c r="C9" s="17"/>
      <c r="D9" s="18"/>
      <c r="E9" s="18"/>
      <c r="F9" s="19"/>
      <c r="G9" s="19"/>
      <c r="H9" s="20"/>
      <c r="I9" s="21"/>
      <c r="J9" s="22"/>
      <c r="K9" s="23"/>
      <c r="L9" s="18"/>
      <c r="M9" s="24"/>
      <c r="N9" s="16"/>
      <c r="O9" s="25"/>
      <c r="P9" s="26"/>
      <c r="Q9" s="6" t="str">
        <f t="shared" si="22"/>
        <v/>
      </c>
      <c r="R9" s="5"/>
      <c r="S9" s="5"/>
      <c r="T9" s="9"/>
      <c r="U9" s="6">
        <f t="shared" si="23"/>
        <v>0</v>
      </c>
      <c r="V9" s="5"/>
      <c r="W9" s="5"/>
      <c r="X9" s="9"/>
      <c r="Y9" s="6">
        <f t="shared" si="24"/>
        <v>0</v>
      </c>
      <c r="Z9" s="7">
        <f t="shared" si="25"/>
        <v>0</v>
      </c>
      <c r="AA9" s="7">
        <f t="shared" si="26"/>
        <v>0</v>
      </c>
      <c r="AB9" s="12">
        <f t="shared" si="27"/>
        <v>0</v>
      </c>
      <c r="AC9" s="6">
        <f t="shared" si="28"/>
        <v>0</v>
      </c>
      <c r="AD9" s="36">
        <f t="shared" si="29"/>
        <v>0</v>
      </c>
      <c r="AE9" s="7">
        <f t="shared" ref="AE9" si="37">IFERROR(IF(Q9&lt;12,AD9/Q9*12,AD9),0)</f>
        <v>0</v>
      </c>
      <c r="AF9" s="37"/>
    </row>
    <row r="10" spans="1:32" s="1" customFormat="1" ht="44.45" customHeight="1" x14ac:dyDescent="0.25">
      <c r="A10" s="28"/>
      <c r="B10" s="54"/>
      <c r="C10" s="17"/>
      <c r="D10" s="18"/>
      <c r="E10" s="18"/>
      <c r="F10" s="19"/>
      <c r="G10" s="19"/>
      <c r="H10" s="20"/>
      <c r="I10" s="21"/>
      <c r="J10" s="22"/>
      <c r="K10" s="23"/>
      <c r="L10" s="18"/>
      <c r="M10" s="24"/>
      <c r="N10" s="16"/>
      <c r="O10" s="25"/>
      <c r="P10" s="26"/>
      <c r="Q10" s="6" t="str">
        <f t="shared" ref="Q10" si="38">IF(AND(ISBLANK(O10),ISBLANK(P10)),"",IF(ISBLANK(P10),IF(O10&lt;DATE(2026,1,1),12,(DATEDIF(O10,DATE(YEAR(O10),12,31),"ym")+1)),IF(AND(O10&lt;DATE(2026,1,1),P10&gt;DATE(2026,12,31)),12,IF(O10&lt;DATE(2026,1,1),DATEDIF(DATE(2026,1,1),P10,"ym")+1,IF(P10&gt;DATE(2026,12,31),DATEDIF(O10,DATE(2026,12,31),"ym")+1,DATEDIF(O10,P10,"ym")+1)))))</f>
        <v/>
      </c>
      <c r="R10" s="5"/>
      <c r="S10" s="5"/>
      <c r="T10" s="9"/>
      <c r="U10" s="6">
        <f t="shared" ref="U10" si="39">+S10/174</f>
        <v>0</v>
      </c>
      <c r="V10" s="5"/>
      <c r="W10" s="5"/>
      <c r="X10" s="9"/>
      <c r="Y10" s="6">
        <f t="shared" ref="Y10" si="40">+W10/174</f>
        <v>0</v>
      </c>
      <c r="Z10" s="7">
        <f t="shared" ref="Z10" si="41">+V10-R10</f>
        <v>0</v>
      </c>
      <c r="AA10" s="7">
        <f t="shared" ref="AA10" si="42">+W10-S10</f>
        <v>0</v>
      </c>
      <c r="AB10" s="12">
        <f t="shared" ref="AB10" si="43">+X10-T10</f>
        <v>0</v>
      </c>
      <c r="AC10" s="6">
        <f t="shared" ref="AC10" si="44">+Y10-U10</f>
        <v>0</v>
      </c>
      <c r="AD10" s="36">
        <f t="shared" ref="AD10" si="45">+IFERROR(Q10*Z10,0)</f>
        <v>0</v>
      </c>
      <c r="AE10" s="7">
        <f t="shared" ref="AE10" si="46">IFERROR(IF(Q10&lt;12,AD10/Q10*12,AD10),0)</f>
        <v>0</v>
      </c>
      <c r="AF10" s="37"/>
    </row>
    <row r="11" spans="1:32" ht="19.5" thickBot="1" x14ac:dyDescent="0.35">
      <c r="A11" s="38"/>
      <c r="B11" s="39" t="s">
        <v>5</v>
      </c>
      <c r="C11" s="40"/>
      <c r="D11" s="40"/>
      <c r="E11" s="40"/>
      <c r="F11" s="40"/>
      <c r="G11" s="40"/>
      <c r="H11" s="40"/>
      <c r="I11" s="41"/>
      <c r="J11" s="42"/>
      <c r="K11" s="40"/>
      <c r="L11" s="40"/>
      <c r="M11" s="40"/>
      <c r="N11" s="40"/>
      <c r="O11" s="40"/>
      <c r="P11" s="40"/>
      <c r="Q11" s="40"/>
      <c r="R11" s="43">
        <f t="shared" ref="R11:AE11" si="47">SUM(R3:R10)</f>
        <v>0</v>
      </c>
      <c r="S11" s="43">
        <f t="shared" si="47"/>
        <v>0</v>
      </c>
      <c r="T11" s="44">
        <f t="shared" si="47"/>
        <v>0</v>
      </c>
      <c r="U11" s="45">
        <f t="shared" si="47"/>
        <v>0</v>
      </c>
      <c r="V11" s="43">
        <f t="shared" si="47"/>
        <v>0</v>
      </c>
      <c r="W11" s="43">
        <f t="shared" si="47"/>
        <v>0</v>
      </c>
      <c r="X11" s="44">
        <f t="shared" si="47"/>
        <v>0</v>
      </c>
      <c r="Y11" s="45">
        <f t="shared" si="47"/>
        <v>0</v>
      </c>
      <c r="Z11" s="46">
        <f t="shared" si="47"/>
        <v>0</v>
      </c>
      <c r="AA11" s="46">
        <f t="shared" si="47"/>
        <v>0</v>
      </c>
      <c r="AB11" s="47">
        <f t="shared" si="47"/>
        <v>0</v>
      </c>
      <c r="AC11" s="45">
        <f t="shared" si="47"/>
        <v>0</v>
      </c>
      <c r="AD11" s="46">
        <f t="shared" si="47"/>
        <v>0</v>
      </c>
      <c r="AE11" s="46">
        <f t="shared" si="47"/>
        <v>0</v>
      </c>
      <c r="AF11" s="48"/>
    </row>
    <row r="12" spans="1:32" x14ac:dyDescent="0.25">
      <c r="AB12" s="52"/>
      <c r="AC12" s="53"/>
      <c r="AD12" s="51"/>
    </row>
    <row r="13" spans="1:32" x14ac:dyDescent="0.25">
      <c r="P13" s="27"/>
      <c r="U13" s="14"/>
      <c r="V13" s="14"/>
      <c r="W13" s="14"/>
      <c r="Z13" s="15"/>
      <c r="AA13" s="15"/>
      <c r="AB13" s="15"/>
      <c r="AC13" s="15"/>
      <c r="AD13" s="15"/>
    </row>
    <row r="14" spans="1:32" x14ac:dyDescent="0.25">
      <c r="U14" s="14"/>
      <c r="V14" s="14"/>
      <c r="W14" s="14"/>
    </row>
    <row r="15" spans="1:32" x14ac:dyDescent="0.25">
      <c r="U15" s="14"/>
      <c r="V15" s="14"/>
      <c r="W15" s="14"/>
    </row>
    <row r="16" spans="1:32" x14ac:dyDescent="0.25">
      <c r="U16" s="14"/>
      <c r="V16" s="14"/>
      <c r="W16" s="14"/>
    </row>
    <row r="17" spans="21:23" x14ac:dyDescent="0.25">
      <c r="U17" s="14"/>
      <c r="V17" s="14"/>
      <c r="W17" s="14"/>
    </row>
    <row r="18" spans="21:23" x14ac:dyDescent="0.25">
      <c r="U18" s="14"/>
      <c r="V18" s="14"/>
      <c r="W18" s="14"/>
    </row>
    <row r="19" spans="21:23" x14ac:dyDescent="0.25">
      <c r="U19" s="14"/>
      <c r="V19" s="14"/>
      <c r="W19" s="14"/>
    </row>
  </sheetData>
  <autoFilter ref="A2:AF11" xr:uid="{564B2E04-A224-4F28-A372-C10B83F96FF2}"/>
  <mergeCells count="4">
    <mergeCell ref="AF1:AF2"/>
    <mergeCell ref="R1:U1"/>
    <mergeCell ref="V1:Y1"/>
    <mergeCell ref="Z1:AC1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32" orientation="landscape" r:id="rId1"/>
  <headerFooter>
    <oddHeader>&amp;CELŐZETES FEDEZETIGAZOLÁS&amp;R1. sz. melléklet</oddHeader>
    <oddFooter>&amp;R2026.04.17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prompt="Kérjük, válasszon!" xr:uid="{6E2098C0-7ECF-4554-97D0-2216B70CCF8D}">
          <x14:formula1>
            <xm:f>segéd!$K$3:$K$9</xm:f>
          </x14:formula1>
          <xm:sqref>C1</xm:sqref>
        </x14:dataValidation>
        <x14:dataValidation type="list" allowBlank="1" showInputMessage="1" showErrorMessage="1" xr:uid="{C4A0D409-B517-42A0-AD92-B019F090631D}">
          <x14:formula1>
            <xm:f>segéd!$F$2:$F$3</xm:f>
          </x14:formula1>
          <xm:sqref>F3:F10</xm:sqref>
        </x14:dataValidation>
        <x14:dataValidation type="list" allowBlank="1" showInputMessage="1" showErrorMessage="1" xr:uid="{97859502-1A33-46FD-8942-2FC4BEA304B9}">
          <x14:formula1>
            <xm:f>segéd!$H$2:$H$6</xm:f>
          </x14:formula1>
          <xm:sqref>K3:K10</xm:sqref>
        </x14:dataValidation>
        <x14:dataValidation type="list" allowBlank="1" showInputMessage="1" showErrorMessage="1" xr:uid="{173C8C2B-A503-44F6-A64E-D96532030153}">
          <x14:formula1>
            <xm:f>segéd!$G$2:$G$6</xm:f>
          </x14:formula1>
          <xm:sqref>G3:G10</xm:sqref>
        </x14:dataValidation>
        <x14:dataValidation type="list" allowBlank="1" showInputMessage="1" showErrorMessage="1" xr:uid="{D169CD5B-D8B9-4F0C-99E2-3F410431608E}">
          <x14:formula1>
            <xm:f>segéd!$A$2:$A$28</xm:f>
          </x14:formula1>
          <xm:sqref>E3:E10 L3:L10</xm:sqref>
        </x14:dataValidation>
        <x14:dataValidation type="list" allowBlank="1" showInputMessage="1" showErrorMessage="1" xr:uid="{3A01A22F-C25E-472F-AC53-8427069D4DE2}">
          <x14:formula1>
            <xm:f>segéd!$I:$I</xm:f>
          </x14:formula1>
          <xm:sqref>I3:I10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D51B-94A3-42F9-B714-7383B56D2BAA}">
  <sheetPr>
    <tabColor rgb="FF0070C0"/>
  </sheetPr>
  <dimension ref="A1:K28"/>
  <sheetViews>
    <sheetView workbookViewId="0">
      <pane xSplit="1" ySplit="1" topLeftCell="B2" activePane="bottomRight" state="frozen"/>
      <selection activeCell="B33" sqref="B33"/>
      <selection pane="topRight" activeCell="B33" sqref="B33"/>
      <selection pane="bottomLeft" activeCell="B33" sqref="B33"/>
      <selection pane="bottomRight" activeCell="G16" sqref="G16"/>
    </sheetView>
  </sheetViews>
  <sheetFormatPr defaultRowHeight="15" x14ac:dyDescent="0.25"/>
  <cols>
    <col min="1" max="1" width="45.28515625" customWidth="1"/>
    <col min="2" max="2" width="23.28515625" bestFit="1" customWidth="1"/>
    <col min="7" max="7" width="15.140625" customWidth="1"/>
  </cols>
  <sheetData>
    <row r="1" spans="1:11" x14ac:dyDescent="0.25">
      <c r="A1" t="s">
        <v>25</v>
      </c>
      <c r="B1" t="s">
        <v>26</v>
      </c>
    </row>
    <row r="2" spans="1:11" x14ac:dyDescent="0.25">
      <c r="A2" t="s">
        <v>27</v>
      </c>
      <c r="B2">
        <v>8</v>
      </c>
      <c r="F2" t="s">
        <v>6</v>
      </c>
      <c r="G2" t="s">
        <v>9</v>
      </c>
      <c r="H2" t="s">
        <v>12</v>
      </c>
      <c r="I2" t="s">
        <v>62</v>
      </c>
      <c r="K2" t="s">
        <v>61</v>
      </c>
    </row>
    <row r="3" spans="1:11" x14ac:dyDescent="0.25">
      <c r="A3" t="s">
        <v>28</v>
      </c>
      <c r="B3">
        <v>8</v>
      </c>
      <c r="F3" t="s">
        <v>7</v>
      </c>
      <c r="G3" t="s">
        <v>8</v>
      </c>
      <c r="H3" t="s">
        <v>13</v>
      </c>
      <c r="I3" t="s">
        <v>70</v>
      </c>
      <c r="K3" t="s">
        <v>56</v>
      </c>
    </row>
    <row r="4" spans="1:11" x14ac:dyDescent="0.25">
      <c r="A4" t="s">
        <v>29</v>
      </c>
      <c r="B4">
        <v>8</v>
      </c>
      <c r="G4" t="s">
        <v>69</v>
      </c>
      <c r="H4" t="s">
        <v>14</v>
      </c>
      <c r="I4" t="s">
        <v>76</v>
      </c>
      <c r="K4" t="s">
        <v>19</v>
      </c>
    </row>
    <row r="5" spans="1:11" x14ac:dyDescent="0.25">
      <c r="A5" t="s">
        <v>30</v>
      </c>
      <c r="B5">
        <v>8</v>
      </c>
      <c r="H5" t="s">
        <v>15</v>
      </c>
      <c r="K5" t="s">
        <v>57</v>
      </c>
    </row>
    <row r="6" spans="1:11" x14ac:dyDescent="0.25">
      <c r="A6" t="s">
        <v>31</v>
      </c>
      <c r="B6">
        <v>10</v>
      </c>
      <c r="H6" t="s">
        <v>16</v>
      </c>
      <c r="K6" t="s">
        <v>58</v>
      </c>
    </row>
    <row r="7" spans="1:11" x14ac:dyDescent="0.25">
      <c r="A7" t="s">
        <v>32</v>
      </c>
      <c r="B7">
        <v>10</v>
      </c>
      <c r="K7" t="s">
        <v>59</v>
      </c>
    </row>
    <row r="8" spans="1:11" x14ac:dyDescent="0.25">
      <c r="A8" t="s">
        <v>33</v>
      </c>
      <c r="B8">
        <v>10</v>
      </c>
      <c r="K8" t="s">
        <v>60</v>
      </c>
    </row>
    <row r="9" spans="1:11" x14ac:dyDescent="0.25">
      <c r="A9" t="s">
        <v>34</v>
      </c>
      <c r="B9">
        <v>10</v>
      </c>
      <c r="K9" t="s">
        <v>64</v>
      </c>
    </row>
    <row r="10" spans="1:11" x14ac:dyDescent="0.25">
      <c r="A10" t="s">
        <v>35</v>
      </c>
      <c r="B10">
        <v>12</v>
      </c>
    </row>
    <row r="11" spans="1:11" x14ac:dyDescent="0.25">
      <c r="A11" t="s">
        <v>36</v>
      </c>
      <c r="B11">
        <v>12</v>
      </c>
    </row>
    <row r="12" spans="1:11" x14ac:dyDescent="0.25">
      <c r="A12" t="s">
        <v>37</v>
      </c>
      <c r="B12">
        <v>12</v>
      </c>
    </row>
    <row r="13" spans="1:11" x14ac:dyDescent="0.25">
      <c r="A13" t="s">
        <v>38</v>
      </c>
      <c r="B13">
        <v>12</v>
      </c>
    </row>
    <row r="14" spans="1:11" x14ac:dyDescent="0.25">
      <c r="A14" t="s">
        <v>66</v>
      </c>
      <c r="B14">
        <v>12</v>
      </c>
    </row>
    <row r="15" spans="1:11" x14ac:dyDescent="0.25">
      <c r="A15" t="s">
        <v>67</v>
      </c>
      <c r="B15">
        <v>12</v>
      </c>
    </row>
    <row r="16" spans="1:11" x14ac:dyDescent="0.25">
      <c r="A16" t="s">
        <v>39</v>
      </c>
      <c r="B16">
        <v>12</v>
      </c>
    </row>
    <row r="17" spans="1:2" x14ac:dyDescent="0.25">
      <c r="A17" t="s">
        <v>40</v>
      </c>
      <c r="B17">
        <v>12</v>
      </c>
    </row>
    <row r="18" spans="1:2" x14ac:dyDescent="0.25">
      <c r="A18" t="s">
        <v>41</v>
      </c>
      <c r="B18">
        <v>2</v>
      </c>
    </row>
    <row r="19" spans="1:2" x14ac:dyDescent="0.25">
      <c r="A19" t="s">
        <v>42</v>
      </c>
      <c r="B19">
        <v>2</v>
      </c>
    </row>
    <row r="20" spans="1:2" x14ac:dyDescent="0.25">
      <c r="A20" t="s">
        <v>43</v>
      </c>
      <c r="B20">
        <v>2</v>
      </c>
    </row>
    <row r="21" spans="1:2" x14ac:dyDescent="0.25">
      <c r="A21" t="s">
        <v>44</v>
      </c>
      <c r="B21">
        <v>2</v>
      </c>
    </row>
    <row r="22" spans="1:2" x14ac:dyDescent="0.25">
      <c r="A22" t="s">
        <v>45</v>
      </c>
      <c r="B22">
        <v>4</v>
      </c>
    </row>
    <row r="23" spans="1:2" x14ac:dyDescent="0.25">
      <c r="A23" t="s">
        <v>46</v>
      </c>
      <c r="B23">
        <v>4</v>
      </c>
    </row>
    <row r="24" spans="1:2" x14ac:dyDescent="0.25">
      <c r="A24" t="s">
        <v>47</v>
      </c>
      <c r="B24">
        <v>20</v>
      </c>
    </row>
    <row r="25" spans="1:2" x14ac:dyDescent="0.25">
      <c r="A25" t="s">
        <v>48</v>
      </c>
      <c r="B25">
        <v>20</v>
      </c>
    </row>
    <row r="26" spans="1:2" x14ac:dyDescent="0.25">
      <c r="A26" t="s">
        <v>49</v>
      </c>
      <c r="B26">
        <v>20</v>
      </c>
    </row>
    <row r="27" spans="1:2" x14ac:dyDescent="0.25">
      <c r="A27" t="s">
        <v>68</v>
      </c>
      <c r="B27">
        <v>0</v>
      </c>
    </row>
    <row r="28" spans="1:2" x14ac:dyDescent="0.25">
      <c r="A28" t="s">
        <v>50</v>
      </c>
      <c r="B28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D490923A5EAAE4CBFFC88BEAA23719C" ma:contentTypeVersion="2" ma:contentTypeDescription="Új dokumentum létrehozása." ma:contentTypeScope="" ma:versionID="afc54df5d905c081a22b050ad88aaf6c">
  <xsd:schema xmlns:xsd="http://www.w3.org/2001/XMLSchema" xmlns:xs="http://www.w3.org/2001/XMLSchema" xmlns:p="http://schemas.microsoft.com/office/2006/metadata/properties" xmlns:ns3="0bdcf431-7c49-4eb6-9de0-8b5fea01cb64" targetNamespace="http://schemas.microsoft.com/office/2006/metadata/properties" ma:root="true" ma:fieldsID="4f715469cfdac9bd0fbda8b7c12d107e" ns3:_="">
    <xsd:import namespace="0bdcf431-7c49-4eb6-9de0-8b5fea01cb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f431-7c49-4eb6-9de0-8b5fea01cb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823811-D2B9-47B0-A21C-14F6B8D23235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0bdcf431-7c49-4eb6-9de0-8b5fea01cb6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E9D403-89BB-4071-94A6-F0F2FE3EE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dcf431-7c49-4eb6-9de0-8b5fea01cb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452BEB-5D82-4081-9E43-31B123C5E1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Fedezet</vt:lpstr>
      <vt:lpstr>segéd</vt:lpstr>
      <vt:lpstr>Fedezet!Nyomtatási_terület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Kövér Andrea</dc:creator>
  <cp:lastModifiedBy>Dr. Sepsey Gábor</cp:lastModifiedBy>
  <cp:lastPrinted>2026-06-16T13:02:15Z</cp:lastPrinted>
  <dcterms:created xsi:type="dcterms:W3CDTF">2021-09-28T06:40:41Z</dcterms:created>
  <dcterms:modified xsi:type="dcterms:W3CDTF">2026-06-16T13:02:27Z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0x010100FD490923A5EAAE4CBFFC88BEAA23719C</vt:lpwstr>
  </property>
</Properties>
</file>